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"/>
    </mc:Choice>
  </mc:AlternateContent>
  <xr:revisionPtr revIDLastSave="0" documentId="8_{149E4D1E-AA0B-41FA-94C1-DE1564C9A957}" xr6:coauthVersionLast="45" xr6:coauthVersionMax="45" xr10:uidLastSave="{00000000-0000-0000-0000-000000000000}"/>
  <bookViews>
    <workbookView xWindow="8070" yWindow="2565" windowWidth="2301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L31" i="1" l="1"/>
  <c r="M26" i="1"/>
  <c r="M52" i="1"/>
  <c r="M53" i="1"/>
  <c r="L52" i="1"/>
  <c r="L53" i="1"/>
  <c r="J50" i="1"/>
  <c r="J51" i="1"/>
  <c r="J52" i="1"/>
  <c r="J53" i="1"/>
  <c r="F50" i="1"/>
  <c r="F51" i="1"/>
  <c r="F52" i="1"/>
  <c r="F53" i="1"/>
  <c r="J49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M29" i="1" s="1"/>
  <c r="L32" i="1"/>
  <c r="L33" i="1"/>
  <c r="L36" i="1"/>
  <c r="L37" i="1"/>
  <c r="M37" i="1" s="1"/>
  <c r="L40" i="1"/>
  <c r="L44" i="1"/>
  <c r="L45" i="1"/>
  <c r="M45" i="1" s="1"/>
  <c r="L48" i="1"/>
  <c r="L49" i="1"/>
  <c r="M49" i="1" s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J32" i="1" l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<sst xmlns="http://schemas.openxmlformats.org/spreadsheetml/2006/main" count="47" uniqueCount="36">
  <si>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</si>
  <si>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</si>
  <si>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</si>
  <si>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</si>
  <si>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</si>
  <si>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</si>
  <si>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</si>
  <si>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</si>
  <si>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</si>
  <si>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</si>
  <si>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</si>
  <si>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</si>
  <si>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</si>
  <si>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</si>
  <si>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</si>
  <si>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</si>
  <si>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</si>
  <si>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</si>
  <si>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</si>
  <si>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</si>
  <si>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</si>
  <si>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Energiintensitet</t>
  </si>
  <si>
    <t>SSB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</si>
  <si>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</si>
  <si>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</si>
  <si>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</si>
  <si>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</si>
  <si>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</si>
  <si>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</si>
  <si>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</si>
  <si>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</si>
  <si>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 xml:space="preserve">Energy consumption per capita </t>
  </si>
  <si>
    <t>Utvikling i energibruk per innbygger i fastlandsøkonomien, målt i prosentvis endring siden 1990.</t>
  </si>
  <si>
    <t>Energy consumption per capita in the Norwegian mainland economy, shown as percentage change since 1990.</t>
  </si>
  <si>
    <t>Prosentvis endring siden 1990</t>
  </si>
  <si>
    <t xml:space="preserve">Percentage change since 1990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</si>
</sst>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-0.39846273548631184</c:v>
                </c:pt>
                <c:pt idx="24">
                  <c:v>-0.43067801692732977</c:v>
                </c:pt>
                <c:pt idx="25">
                  <c:v>-0.43203162668445438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-2.4468191568329467E-2</c:v>
                </c:pt>
                <c:pt idx="24">
                  <c:v>-6.6808295807841533E-2</c:v>
                </c:pt>
                <c:pt idx="25">
                  <c:v>-6.6281370768033532E-2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0.16407852646506438</c:v>
                </c:pt>
                <c:pt idx="24">
                  <c:v>0.12629294246913458</c:v>
                </c:pt>
                <c:pt idx="25">
                  <c:v>0.13944563823050249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47625</xdr:rowOff>
    </xdr:from>
    <xdr:to>
      <xdr:col>19</xdr:col>
      <xdr:colOff>123825</xdr:colOff>
      <xdr:row>37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workbookViewId="0">
      <selection activeCell="C11" sqref="C11:F11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5" t="s">
        <v>26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s="1" customFormat="1" ht="15.75" thickBot="1" x14ac:dyDescent="0.3">
      <c r="A5" s="2"/>
      <c r="B5" s="9" t="s">
        <v>3</v>
      </c>
      <c r="C5" s="47" t="s">
        <v>31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9"/>
      <c r="D8" s="50"/>
      <c r="E8" s="50"/>
      <c r="F8" s="51"/>
      <c r="G8" s="12"/>
    </row>
    <row r="9" spans="1:15" s="1" customFormat="1" x14ac:dyDescent="0.25">
      <c r="B9" s="15" t="s">
        <v>6</v>
      </c>
      <c r="C9" s="52"/>
      <c r="D9" s="53"/>
      <c r="E9" s="53"/>
      <c r="F9" s="54"/>
    </row>
    <row r="10" spans="1:15" s="1" customFormat="1" x14ac:dyDescent="0.25">
      <c r="B10" s="16" t="s">
        <v>7</v>
      </c>
      <c r="C10" s="39" t="s">
        <v>34</v>
      </c>
      <c r="D10" s="40"/>
      <c r="E10" s="40"/>
      <c r="F10" s="41"/>
      <c r="G10" s="12"/>
    </row>
    <row r="11" spans="1:15" s="1" customFormat="1" x14ac:dyDescent="0.25">
      <c r="B11" s="15" t="s">
        <v>8</v>
      </c>
      <c r="C11" s="57" t="s">
        <v>35</v>
      </c>
      <c r="D11" s="58"/>
      <c r="E11" s="58"/>
      <c r="F11" s="59"/>
      <c r="G11" s="12"/>
    </row>
    <row r="12" spans="1:15" s="1" customFormat="1" x14ac:dyDescent="0.25">
      <c r="B12" s="16" t="s">
        <v>9</v>
      </c>
      <c r="C12" s="39" t="s">
        <v>10</v>
      </c>
      <c r="D12" s="40"/>
      <c r="E12" s="40"/>
      <c r="F12" s="41"/>
      <c r="G12" s="12"/>
    </row>
    <row r="13" spans="1:15" s="1" customFormat="1" ht="15.75" thickBot="1" x14ac:dyDescent="0.3">
      <c r="B13" s="9" t="s">
        <v>11</v>
      </c>
      <c r="C13" s="60" t="s">
        <v>10</v>
      </c>
      <c r="D13" s="61"/>
      <c r="E13" s="61"/>
      <c r="F13" s="62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3" t="s">
        <v>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s="1" customFormat="1" ht="15.75" thickBot="1" x14ac:dyDescent="0.3">
      <c r="B16" s="9" t="s">
        <v>13</v>
      </c>
      <c r="C16" s="55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0" t="s">
        <v>32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s="1" customFormat="1" ht="15.75" thickBot="1" x14ac:dyDescent="0.3">
      <c r="B19" s="18" t="s">
        <v>15</v>
      </c>
      <c r="C19" s="55" t="s">
        <v>33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25</v>
      </c>
      <c r="E22" s="22" t="s">
        <v>18</v>
      </c>
      <c r="F22" s="21" t="s">
        <v>19</v>
      </c>
      <c r="G22" s="22" t="s">
        <v>20</v>
      </c>
      <c r="H22" s="21" t="s">
        <v>25</v>
      </c>
      <c r="I22" s="22" t="s">
        <v>18</v>
      </c>
      <c r="J22" s="22" t="s">
        <v>21</v>
      </c>
      <c r="K22" s="22" t="s">
        <v>20</v>
      </c>
      <c r="L22" s="22" t="s">
        <v>26</v>
      </c>
      <c r="M22" s="22" t="s">
        <v>26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24</v>
      </c>
      <c r="E23" s="36" t="s">
        <v>27</v>
      </c>
      <c r="F23" s="26" t="s">
        <v>28</v>
      </c>
      <c r="G23" s="26" t="s">
        <v>29</v>
      </c>
      <c r="H23" s="35" t="s">
        <v>24</v>
      </c>
      <c r="I23" s="36" t="s">
        <v>27</v>
      </c>
      <c r="J23" s="26" t="s">
        <v>28</v>
      </c>
      <c r="K23" s="26" t="s">
        <v>29</v>
      </c>
      <c r="L23" s="26" t="s">
        <v>30</v>
      </c>
      <c r="M23" s="26" t="s">
        <v>30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 t="shared" ref="H24:H53" si="0">(D24/$D$24)-1</f>
        <v>0</v>
      </c>
      <c r="I24" s="32">
        <f t="shared" ref="I24:I48" si="1">(E24/$E$24)-1</f>
        <v>0</v>
      </c>
      <c r="J24" s="32">
        <f t="shared" ref="J24:J48" si="2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 t="shared" ref="F25:F48" si="3">D25/E25*1000</f>
        <v>0.13873053968282775</v>
      </c>
      <c r="G25" s="30">
        <v>4249830</v>
      </c>
      <c r="H25" s="32">
        <f t="shared" si="0"/>
        <v>-6.9389942247215508E-3</v>
      </c>
      <c r="I25" s="32">
        <f t="shared" si="1"/>
        <v>1.495145496950534E-2</v>
      </c>
      <c r="J25" s="32">
        <f t="shared" si="2"/>
        <v>-2.1567976563849012E-2</v>
      </c>
      <c r="K25" s="32">
        <f t="shared" ref="K25:K50" si="4">(G25/$G$24)-1</f>
        <v>3.948391681210639E-3</v>
      </c>
      <c r="L25" s="34">
        <f t="shared" ref="L25:L53" si="5">D25/G25*1000</f>
        <v>4.3171373913780085E-2</v>
      </c>
      <c r="M25" s="32">
        <f t="shared" ref="M25:M53" si="6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 t="shared" si="3"/>
        <v>0.13514081252538265</v>
      </c>
      <c r="G26" s="30">
        <v>4273634</v>
      </c>
      <c r="H26" s="32">
        <f t="shared" si="0"/>
        <v>-7.5939226967897122E-3</v>
      </c>
      <c r="I26" s="32">
        <f t="shared" si="1"/>
        <v>4.1224327848370379E-2</v>
      </c>
      <c r="J26" s="32">
        <f t="shared" si="2"/>
        <v>-4.6885430199311684E-2</v>
      </c>
      <c r="K26" s="32">
        <f t="shared" si="4"/>
        <v>9.5716724984620249E-3</v>
      </c>
      <c r="L26" s="34">
        <f t="shared" si="5"/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 t="shared" si="3"/>
        <v>0.13429929787382103</v>
      </c>
      <c r="G27" s="30">
        <v>4299167</v>
      </c>
      <c r="H27" s="32">
        <f t="shared" si="0"/>
        <v>1.3250123137378056E-2</v>
      </c>
      <c r="I27" s="32">
        <f t="shared" si="1"/>
        <v>6.9755037731664249E-2</v>
      </c>
      <c r="J27" s="32">
        <f t="shared" si="2"/>
        <v>-5.2820423930043381E-2</v>
      </c>
      <c r="K27" s="32">
        <f t="shared" si="4"/>
        <v>1.5603399481611158E-2</v>
      </c>
      <c r="L27" s="34">
        <f t="shared" si="5"/>
        <v>4.3543551576386771E-2</v>
      </c>
      <c r="M27" s="32">
        <f t="shared" si="6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 t="shared" si="3"/>
        <v>0.13402438002767972</v>
      </c>
      <c r="G28" s="30">
        <v>4324815</v>
      </c>
      <c r="H28" s="32">
        <f t="shared" si="0"/>
        <v>4.7788127932969937E-2</v>
      </c>
      <c r="I28" s="32">
        <f t="shared" si="1"/>
        <v>0.10848822386814594</v>
      </c>
      <c r="J28" s="32">
        <f t="shared" si="2"/>
        <v>-5.4759351184948679E-2</v>
      </c>
      <c r="K28" s="32">
        <f t="shared" si="4"/>
        <v>2.1662293213793316E-2</v>
      </c>
      <c r="L28" s="34">
        <f t="shared" si="5"/>
        <v>4.4760758552677971E-2</v>
      </c>
      <c r="M28" s="32">
        <f t="shared" si="6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 t="shared" si="3"/>
        <v>0.13305525710105862</v>
      </c>
      <c r="G29" s="30">
        <v>4348410</v>
      </c>
      <c r="H29" s="32">
        <f t="shared" si="0"/>
        <v>7.5138157431814401E-2</v>
      </c>
      <c r="I29" s="32">
        <f t="shared" si="1"/>
        <v>0.1457072317552266</v>
      </c>
      <c r="J29" s="32">
        <f t="shared" si="2"/>
        <v>-6.1594334370483117E-2</v>
      </c>
      <c r="K29" s="32">
        <f t="shared" si="4"/>
        <v>2.7236201417584649E-2</v>
      </c>
      <c r="L29" s="34">
        <f t="shared" si="5"/>
        <v>4.5679915187390327E-2</v>
      </c>
      <c r="M29" s="32">
        <f t="shared" si="6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 t="shared" si="3"/>
        <v>0.13189813900117323</v>
      </c>
      <c r="G30" s="30">
        <v>4369959</v>
      </c>
      <c r="H30" s="32">
        <f t="shared" si="0"/>
        <v>0.10931351588336868</v>
      </c>
      <c r="I30" s="32">
        <f t="shared" si="1"/>
        <v>0.19249633734632776</v>
      </c>
      <c r="J30" s="32">
        <f t="shared" si="2"/>
        <v>-6.975520079840769E-2</v>
      </c>
      <c r="K30" s="32">
        <f t="shared" si="4"/>
        <v>3.2326777721186861E-2</v>
      </c>
      <c r="L30" s="34">
        <f t="shared" si="5"/>
        <v>4.6899524686616054E-2</v>
      </c>
      <c r="M30" s="32">
        <f t="shared" si="6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 t="shared" si="3"/>
        <v>0.12574894629000474</v>
      </c>
      <c r="G31" s="30">
        <v>4392714</v>
      </c>
      <c r="H31" s="32">
        <f t="shared" si="0"/>
        <v>0.11246908033969683</v>
      </c>
      <c r="I31" s="32">
        <f t="shared" si="1"/>
        <v>0.25436813180488049</v>
      </c>
      <c r="J31" s="32">
        <f t="shared" si="2"/>
        <v>-0.11312392898646761</v>
      </c>
      <c r="K31" s="32">
        <f t="shared" si="4"/>
        <v>3.7702250540736504E-2</v>
      </c>
      <c r="L31" s="34">
        <f>D31/G31*1000</f>
        <v>4.6789297004084497E-2</v>
      </c>
      <c r="M31" s="32">
        <f t="shared" si="6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 t="shared" si="3"/>
        <v>0.12479519838940475</v>
      </c>
      <c r="G32" s="30">
        <v>4417599</v>
      </c>
      <c r="H32" s="32">
        <f t="shared" si="0"/>
        <v>0.14611400085519599</v>
      </c>
      <c r="I32" s="32">
        <f t="shared" si="1"/>
        <v>0.30218101528990027</v>
      </c>
      <c r="J32" s="32">
        <f>(F32/$F$24)-1</f>
        <v>-0.11985047593399267</v>
      </c>
      <c r="K32" s="32">
        <f t="shared" si="4"/>
        <v>4.3580898798899037E-2</v>
      </c>
      <c r="L32" s="34">
        <f t="shared" si="5"/>
        <v>4.7932825048176621E-2</v>
      </c>
      <c r="M32" s="32">
        <f t="shared" si="6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 t="shared" si="3"/>
        <v>0.12338901667045693</v>
      </c>
      <c r="G33" s="30">
        <v>4445329</v>
      </c>
      <c r="H33" s="32">
        <f t="shared" si="0"/>
        <v>0.1600082272006409</v>
      </c>
      <c r="I33" s="32">
        <f t="shared" si="1"/>
        <v>0.33298721352062177</v>
      </c>
      <c r="J33" s="32">
        <f t="shared" si="2"/>
        <v>-0.12976792617771393</v>
      </c>
      <c r="K33" s="32">
        <f t="shared" si="4"/>
        <v>5.0131628804880313E-2</v>
      </c>
      <c r="L33" s="34">
        <f t="shared" si="5"/>
        <v>4.8211279750047749E-2</v>
      </c>
      <c r="M33" s="32">
        <f t="shared" si="6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 t="shared" si="3"/>
        <v>0.11589034454716468</v>
      </c>
      <c r="G34" s="30">
        <v>4478497</v>
      </c>
      <c r="H34" s="32">
        <f t="shared" si="0"/>
        <v>0.12307242642879967</v>
      </c>
      <c r="I34" s="32">
        <f t="shared" si="1"/>
        <v>0.37404807458383127</v>
      </c>
      <c r="J34" s="32">
        <f t="shared" si="2"/>
        <v>-0.18265419732933741</v>
      </c>
      <c r="K34" s="32">
        <f t="shared" si="4"/>
        <v>5.7966991691226877E-2</v>
      </c>
      <c r="L34" s="34">
        <f t="shared" si="5"/>
        <v>4.633049882583376E-2</v>
      </c>
      <c r="M34" s="32">
        <f t="shared" si="6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 t="shared" si="3"/>
        <v>0.11646167073149334</v>
      </c>
      <c r="G35" s="30">
        <v>4503436</v>
      </c>
      <c r="H35" s="32">
        <f t="shared" si="0"/>
        <v>0.14964303691956293</v>
      </c>
      <c r="I35" s="32">
        <f t="shared" si="1"/>
        <v>0.39965633602631434</v>
      </c>
      <c r="J35" s="32">
        <f t="shared" si="2"/>
        <v>-0.17862477571926683</v>
      </c>
      <c r="K35" s="32">
        <f t="shared" si="4"/>
        <v>6.385839650980496E-2</v>
      </c>
      <c r="L35" s="34">
        <f t="shared" si="5"/>
        <v>4.7163987675188458E-2</v>
      </c>
      <c r="M35" s="32">
        <f t="shared" si="6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 t="shared" si="3"/>
        <v>0.11235630336715088</v>
      </c>
      <c r="G36" s="30">
        <v>4524066</v>
      </c>
      <c r="H36" s="32">
        <f t="shared" si="0"/>
        <v>0.12580039295708345</v>
      </c>
      <c r="I36" s="32">
        <f t="shared" si="1"/>
        <v>0.42070978352546429</v>
      </c>
      <c r="J36" s="32">
        <f t="shared" si="2"/>
        <v>-0.20757891160330344</v>
      </c>
      <c r="K36" s="32">
        <f t="shared" si="4"/>
        <v>6.8731875053742897E-2</v>
      </c>
      <c r="L36" s="34">
        <f t="shared" si="5"/>
        <v>4.5975235551382318E-2</v>
      </c>
      <c r="M36" s="32">
        <f t="shared" si="6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 t="shared" si="3"/>
        <v>0.11032192040793773</v>
      </c>
      <c r="G37" s="30">
        <v>4552252</v>
      </c>
      <c r="H37" s="32">
        <f t="shared" si="0"/>
        <v>0.11856370397233063</v>
      </c>
      <c r="I37" s="32">
        <f t="shared" si="1"/>
        <v>0.43760749092298878</v>
      </c>
      <c r="J37" s="32">
        <f t="shared" si="2"/>
        <v>-0.22192690909381807</v>
      </c>
      <c r="K37" s="32">
        <f t="shared" si="4"/>
        <v>7.5390327125455681E-2</v>
      </c>
      <c r="L37" s="34">
        <f t="shared" si="5"/>
        <v>4.5396871702181686E-2</v>
      </c>
      <c r="M37" s="32">
        <f t="shared" si="6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 t="shared" si="3"/>
        <v>0.10785651325668426</v>
      </c>
      <c r="G38" s="30">
        <v>4577457</v>
      </c>
      <c r="H38" s="32">
        <f t="shared" si="0"/>
        <v>0.14844684524743856</v>
      </c>
      <c r="I38" s="32">
        <f t="shared" si="1"/>
        <v>0.50975313445641923</v>
      </c>
      <c r="J38" s="32">
        <f t="shared" si="2"/>
        <v>-0.23931481310622837</v>
      </c>
      <c r="K38" s="32">
        <f t="shared" si="4"/>
        <v>8.1344569815710255E-2</v>
      </c>
      <c r="L38" s="34">
        <f t="shared" si="5"/>
        <v>4.6353029640693516E-2</v>
      </c>
      <c r="M38" s="32">
        <f t="shared" si="6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 t="shared" si="3"/>
        <v>0.10222867205558984</v>
      </c>
      <c r="G39" s="30">
        <v>4606363</v>
      </c>
      <c r="H39" s="32">
        <f t="shared" si="0"/>
        <v>0.13966214351052497</v>
      </c>
      <c r="I39" s="32">
        <f t="shared" si="1"/>
        <v>0.58068313767203339</v>
      </c>
      <c r="J39" s="32">
        <f t="shared" si="2"/>
        <v>-0.27900657864360234</v>
      </c>
      <c r="K39" s="32">
        <f t="shared" si="4"/>
        <v>8.8173109359630075E-2</v>
      </c>
      <c r="L39" s="34">
        <f t="shared" si="5"/>
        <v>4.5709814879982325E-2</v>
      </c>
      <c r="M39" s="32">
        <f t="shared" si="6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 t="shared" si="3"/>
        <v>9.738731610646692E-2</v>
      </c>
      <c r="G40" s="30">
        <v>4640219</v>
      </c>
      <c r="H40" s="32">
        <f t="shared" si="0"/>
        <v>0.14056064042261851</v>
      </c>
      <c r="I40" s="32">
        <f t="shared" si="1"/>
        <v>0.6605708137345867</v>
      </c>
      <c r="J40" s="32">
        <f t="shared" si="2"/>
        <v>-0.31315145913137954</v>
      </c>
      <c r="K40" s="32">
        <f t="shared" si="4"/>
        <v>9.6171000274974716E-2</v>
      </c>
      <c r="L40" s="34">
        <f t="shared" si="5"/>
        <v>4.5412080766015571E-2</v>
      </c>
      <c r="M40" s="32">
        <f t="shared" si="6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 t="shared" si="3"/>
        <v>9.3759369905284745E-2</v>
      </c>
      <c r="G41" s="30">
        <v>4681134</v>
      </c>
      <c r="H41" s="32">
        <f t="shared" si="0"/>
        <v>0.16107992833675233</v>
      </c>
      <c r="I41" s="32">
        <f t="shared" si="1"/>
        <v>0.75585583303978376</v>
      </c>
      <c r="J41" s="32">
        <f t="shared" si="2"/>
        <v>-0.33873846218532611</v>
      </c>
      <c r="K41" s="32">
        <f t="shared" si="4"/>
        <v>0.10583645711575107</v>
      </c>
      <c r="L41" s="34">
        <f t="shared" si="5"/>
        <v>4.5825007359327895E-2</v>
      </c>
      <c r="M41" s="32">
        <f t="shared" si="6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 t="shared" si="3"/>
        <v>9.2326380554604945E-2</v>
      </c>
      <c r="G42" s="30">
        <v>4737171</v>
      </c>
      <c r="H42" s="32">
        <f t="shared" si="0"/>
        <v>0.16381872012903731</v>
      </c>
      <c r="I42" s="32">
        <f t="shared" si="1"/>
        <v>0.78731436351175765</v>
      </c>
      <c r="J42" s="32">
        <f t="shared" si="2"/>
        <v>-0.34884497999426423</v>
      </c>
      <c r="K42" s="32">
        <f t="shared" si="4"/>
        <v>0.11907422333807993</v>
      </c>
      <c r="L42" s="34">
        <f t="shared" si="5"/>
        <v>4.5389748438466757E-2</v>
      </c>
      <c r="M42" s="32">
        <f t="shared" si="6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 t="shared" si="3"/>
        <v>8.9887198458681969E-2</v>
      </c>
      <c r="G43" s="30">
        <v>4799252</v>
      </c>
      <c r="H43" s="32">
        <f t="shared" si="0"/>
        <v>0.11312942144376548</v>
      </c>
      <c r="I43" s="32">
        <f t="shared" si="1"/>
        <v>0.75585736793917491</v>
      </c>
      <c r="J43" s="32">
        <f t="shared" si="2"/>
        <v>-0.36604792520805385</v>
      </c>
      <c r="K43" s="32">
        <f t="shared" si="4"/>
        <v>0.13373977939654846</v>
      </c>
      <c r="L43" s="34">
        <f t="shared" si="5"/>
        <v>4.2851260988170659E-2</v>
      </c>
      <c r="M43" s="32">
        <f t="shared" si="6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 t="shared" si="3"/>
        <v>9.5474934602684511E-2</v>
      </c>
      <c r="G44" s="30">
        <v>4858199</v>
      </c>
      <c r="H44" s="32">
        <f t="shared" si="0"/>
        <v>0.20505756334132608</v>
      </c>
      <c r="I44" s="32">
        <f t="shared" si="1"/>
        <v>0.78961594514883537</v>
      </c>
      <c r="J44" s="32">
        <f t="shared" si="2"/>
        <v>-0.32663901067270251</v>
      </c>
      <c r="K44" s="32">
        <f t="shared" si="4"/>
        <v>0.14766498248571502</v>
      </c>
      <c r="L44" s="34">
        <f t="shared" si="5"/>
        <v>4.5827270558492977E-2</v>
      </c>
      <c r="M44" s="32">
        <f t="shared" si="6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 t="shared" si="3"/>
        <v>8.9907454705655129E-2</v>
      </c>
      <c r="G45" s="30">
        <v>4920305</v>
      </c>
      <c r="H45" s="32">
        <f t="shared" si="0"/>
        <v>0.15652249219227832</v>
      </c>
      <c r="I45" s="32">
        <f t="shared" si="1"/>
        <v>0.82389485325210643</v>
      </c>
      <c r="J45" s="32">
        <f t="shared" si="2"/>
        <v>-0.36590506293159697</v>
      </c>
      <c r="K45" s="32">
        <f t="shared" si="4"/>
        <v>0.16233644435919081</v>
      </c>
      <c r="L45" s="34">
        <f t="shared" si="5"/>
        <v>4.3426372958586916E-2</v>
      </c>
      <c r="M45" s="32">
        <f t="shared" si="6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 t="shared" si="3"/>
        <v>8.7630909196395143E-2</v>
      </c>
      <c r="G46" s="30">
        <v>4985870</v>
      </c>
      <c r="H46" s="32">
        <f t="shared" si="0"/>
        <v>0.16907979843358456</v>
      </c>
      <c r="I46" s="32">
        <f t="shared" si="1"/>
        <v>0.89159542814867332</v>
      </c>
      <c r="J46" s="32">
        <f t="shared" si="2"/>
        <v>-0.38196097271297769</v>
      </c>
      <c r="K46" s="32">
        <f t="shared" si="4"/>
        <v>0.17782503479706202</v>
      </c>
      <c r="L46" s="34">
        <f t="shared" si="5"/>
        <v>4.3320624083660428E-2</v>
      </c>
      <c r="M46" s="32">
        <f t="shared" si="6"/>
        <v>-7.4249027700319381E-3</v>
      </c>
    </row>
    <row r="47" spans="2:13" x14ac:dyDescent="0.25">
      <c r="B47" s="28">
        <v>2013</v>
      </c>
      <c r="C47">
        <v>2013</v>
      </c>
      <c r="D47" s="29">
        <v>215.06700000000001</v>
      </c>
      <c r="E47">
        <v>2521563</v>
      </c>
      <c r="F47" s="31">
        <f t="shared" si="3"/>
        <v>8.5291146800615336E-2</v>
      </c>
      <c r="G47" s="30">
        <v>5051275</v>
      </c>
      <c r="H47" s="32">
        <f t="shared" si="0"/>
        <v>0.16407852646506438</v>
      </c>
      <c r="I47" s="32">
        <f t="shared" si="1"/>
        <v>0.93517275676372602</v>
      </c>
      <c r="J47" s="32">
        <f t="shared" si="2"/>
        <v>-0.39846273548631184</v>
      </c>
      <c r="K47" s="32">
        <f t="shared" si="4"/>
        <v>0.19327582801888732</v>
      </c>
      <c r="L47" s="34">
        <f t="shared" si="5"/>
        <v>4.257677517062524E-2</v>
      </c>
      <c r="M47" s="32">
        <f t="shared" si="6"/>
        <v>-2.4468191568329467E-2</v>
      </c>
    </row>
    <row r="48" spans="2:13" x14ac:dyDescent="0.25">
      <c r="B48" s="28">
        <v>2014</v>
      </c>
      <c r="C48">
        <v>2014</v>
      </c>
      <c r="D48" s="29">
        <v>208.08600000000001</v>
      </c>
      <c r="E48">
        <v>2577766</v>
      </c>
      <c r="F48" s="31">
        <f t="shared" si="3"/>
        <v>8.0723386063746683E-2</v>
      </c>
      <c r="G48" s="30">
        <v>5109056</v>
      </c>
      <c r="H48" s="32">
        <f>(D48/$D$24)-1</f>
        <v>0.12629294246913458</v>
      </c>
      <c r="I48" s="32">
        <f t="shared" si="1"/>
        <v>0.97830573200503146</v>
      </c>
      <c r="J48" s="32">
        <f t="shared" si="2"/>
        <v>-0.43067801692732977</v>
      </c>
      <c r="K48" s="32">
        <f t="shared" si="4"/>
        <v>0.20692558389611815</v>
      </c>
      <c r="L48" s="34">
        <f t="shared" si="5"/>
        <v>4.0728854802139572E-2</v>
      </c>
      <c r="M48" s="32">
        <f t="shared" si="6"/>
        <v>-6.6808295807841533E-2</v>
      </c>
    </row>
    <row r="49" spans="2:13" x14ac:dyDescent="0.25">
      <c r="B49" s="28">
        <v>2015</v>
      </c>
      <c r="C49">
        <v>2015</v>
      </c>
      <c r="D49" s="29">
        <v>210.51599999999999</v>
      </c>
      <c r="E49" s="37">
        <v>2614084</v>
      </c>
      <c r="F49" s="31">
        <f>D49/E49*1000</f>
        <v>8.0531459585843457E-2</v>
      </c>
      <c r="G49" s="33">
        <v>5165802</v>
      </c>
      <c r="H49" s="32">
        <f t="shared" si="0"/>
        <v>0.13944563823050249</v>
      </c>
      <c r="I49" s="32">
        <f>(E49/$E$24)-1</f>
        <v>1.0061779700495084</v>
      </c>
      <c r="J49" s="32">
        <f>(F49/$F$24)-1</f>
        <v>-0.43203162668445438</v>
      </c>
      <c r="K49" s="32">
        <f t="shared" si="4"/>
        <v>0.22033083903205108</v>
      </c>
      <c r="L49" s="34">
        <f t="shared" si="5"/>
        <v>4.0751852277729574E-2</v>
      </c>
      <c r="M49" s="32">
        <f t="shared" si="6"/>
        <v>-6.6281370768033532E-2</v>
      </c>
    </row>
    <row r="50" spans="2:13" x14ac:dyDescent="0.25">
      <c r="B50" s="28">
        <v>2016</v>
      </c>
      <c r="C50">
        <v>2016</v>
      </c>
      <c r="D50">
        <v>214.226</v>
      </c>
      <c r="E50">
        <v>2637521</v>
      </c>
      <c r="F50" s="31">
        <f t="shared" ref="F50:F53" si="7">D50/E50*1000</f>
        <v>8.1222481261760571E-2</v>
      </c>
      <c r="G50" s="37">
        <v>5213985</v>
      </c>
      <c r="H50" s="32">
        <f>(D50/$D$24)-1</f>
        <v>0.15952650295259074</v>
      </c>
      <c r="I50" s="32">
        <f t="shared" ref="I50:I53" si="8">(E50/$E$24)-1</f>
        <v>1.0241646885650764</v>
      </c>
      <c r="J50" s="32">
        <f t="shared" ref="J50:J53" si="9">(F50/$F$24)-1</f>
        <v>-0.42715802251516621</v>
      </c>
      <c r="K50" s="32">
        <f t="shared" si="4"/>
        <v>0.23171323441171943</v>
      </c>
      <c r="L50" s="34">
        <f t="shared" si="5"/>
        <v>4.1086807883029965E-2</v>
      </c>
      <c r="M50" s="32">
        <f t="shared" si="6"/>
        <v>-5.8606767746232746E-2</v>
      </c>
    </row>
    <row r="51" spans="2:13" x14ac:dyDescent="0.25">
      <c r="B51" s="28">
        <v>2017</v>
      </c>
      <c r="C51">
        <v>2017</v>
      </c>
      <c r="D51">
        <v>214.10900000000001</v>
      </c>
      <c r="E51">
        <v>2689897</v>
      </c>
      <c r="F51" s="31">
        <f t="shared" si="7"/>
        <v>7.9597471576049197E-2</v>
      </c>
      <c r="G51" s="37">
        <v>5258317</v>
      </c>
      <c r="H51" s="32">
        <f t="shared" si="0"/>
        <v>0.1588932250085251</v>
      </c>
      <c r="I51" s="32">
        <f t="shared" si="8"/>
        <v>1.0643606338213547</v>
      </c>
      <c r="J51" s="32">
        <f t="shared" si="9"/>
        <v>-0.43861881203223263</v>
      </c>
      <c r="K51" s="32">
        <f>(G51/$G$24)-1</f>
        <v>0.2421858980476792</v>
      </c>
      <c r="L51" s="34">
        <f t="shared" si="5"/>
        <v>4.0718161343258695E-2</v>
      </c>
      <c r="M51" s="32">
        <f t="shared" si="6"/>
        <v>-6.7053307536387163E-2</v>
      </c>
    </row>
    <row r="52" spans="2:13" x14ac:dyDescent="0.25">
      <c r="B52" s="28">
        <v>2018</v>
      </c>
      <c r="C52">
        <v>2018</v>
      </c>
      <c r="D52">
        <v>216.57599999999999</v>
      </c>
      <c r="E52">
        <v>2749672</v>
      </c>
      <c r="F52" s="31">
        <f t="shared" si="7"/>
        <v>7.8764303524202162E-2</v>
      </c>
      <c r="G52" s="37">
        <v>5295619</v>
      </c>
      <c r="H52" s="32">
        <f t="shared" si="0"/>
        <v>0.17224618815391368</v>
      </c>
      <c r="I52" s="32">
        <f t="shared" si="8"/>
        <v>1.1102349393753115</v>
      </c>
      <c r="J52" s="32">
        <f t="shared" si="9"/>
        <v>-0.44449493926921158</v>
      </c>
      <c r="K52" s="32">
        <f t="shared" ref="K52:K53" si="10">(G52/$G$24)-1</f>
        <v>0.25099784650361578</v>
      </c>
      <c r="L52" s="34">
        <f t="shared" si="5"/>
        <v>4.0897202007923912E-2</v>
      </c>
      <c r="M52" s="32">
        <f t="shared" si="6"/>
        <v>-6.2951074272272534E-2</v>
      </c>
    </row>
    <row r="53" spans="2:13" x14ac:dyDescent="0.25">
      <c r="B53" s="28">
        <v>2019</v>
      </c>
      <c r="C53">
        <v>2019</v>
      </c>
      <c r="D53">
        <v>213.76499999999999</v>
      </c>
      <c r="E53">
        <v>2813220</v>
      </c>
      <c r="F53" s="31">
        <f t="shared" si="7"/>
        <v>7.5985880947810683E-2</v>
      </c>
      <c r="G53" s="37">
        <v>5328212</v>
      </c>
      <c r="H53" s="32">
        <f t="shared" si="0"/>
        <v>0.15703127960033125</v>
      </c>
      <c r="I53" s="32">
        <f t="shared" si="8"/>
        <v>1.1590048326307332</v>
      </c>
      <c r="J53" s="32">
        <f t="shared" si="9"/>
        <v>-0.46409046329437975</v>
      </c>
      <c r="K53" s="32">
        <f t="shared" si="10"/>
        <v>0.25869737564479678</v>
      </c>
      <c r="L53" s="34">
        <f t="shared" si="5"/>
        <v>4.0119462213590598E-2</v>
      </c>
      <c r="M53" s="32">
        <f t="shared" si="6"/>
        <v>-8.0770881080438395E-2</v>
      </c>
    </row>
    <row r="55" spans="2:13" x14ac:dyDescent="0.25">
      <c r="E55" s="37"/>
    </row>
    <row r="56" spans="2:13" x14ac:dyDescent="0.25">
      <c r="E56" s="37"/>
    </row>
    <row r="57" spans="2:13" x14ac:dyDescent="0.25">
      <c r="E57" s="37"/>
      <c r="G57" s="38"/>
    </row>
    <row r="58" spans="2:13" x14ac:dyDescent="0.25">
      <c r="E58" s="37"/>
      <c r="G58" s="37"/>
      <c r="J58" s="38"/>
    </row>
    <row r="59" spans="2:13" x14ac:dyDescent="0.25">
      <c r="E59" s="37"/>
      <c r="G59" s="37"/>
    </row>
    <row r="60" spans="2:13" x14ac:dyDescent="0.25">
      <c r="E60" s="37"/>
      <c r="G60" s="37"/>
    </row>
    <row r="61" spans="2:13" x14ac:dyDescent="0.25">
      <c r="E61" s="37"/>
      <c r="G61" s="37"/>
    </row>
    <row r="62" spans="2:13" x14ac:dyDescent="0.25">
      <c r="E62" s="37"/>
      <c r="G62" s="37"/>
    </row>
    <row r="63" spans="2:13" x14ac:dyDescent="0.25">
      <c r="E63" s="37"/>
      <c r="G63" s="37"/>
    </row>
    <row r="64" spans="2:13" x14ac:dyDescent="0.25">
      <c r="E64" s="37"/>
      <c r="G64" s="37"/>
    </row>
    <row r="65" spans="5:7" x14ac:dyDescent="0.25">
      <c r="E65" s="37"/>
      <c r="G65" s="37"/>
    </row>
    <row r="66" spans="5:7" x14ac:dyDescent="0.25">
      <c r="E66" s="37"/>
      <c r="G66" s="37"/>
    </row>
    <row r="67" spans="5:7" x14ac:dyDescent="0.25">
      <c r="E67" s="37"/>
      <c r="G67" s="37"/>
    </row>
    <row r="68" spans="5:7" x14ac:dyDescent="0.25">
      <c r="E68" s="37"/>
      <c r="G68" s="37"/>
    </row>
    <row r="69" spans="5:7" x14ac:dyDescent="0.25">
      <c r="E69" s="37"/>
      <c r="G69" s="37"/>
    </row>
    <row r="70" spans="5:7" x14ac:dyDescent="0.25">
      <c r="E70" s="37"/>
      <c r="G70" s="37"/>
    </row>
    <row r="71" spans="5:7" x14ac:dyDescent="0.25">
      <c r="E71" s="37"/>
      <c r="G71" s="37"/>
    </row>
    <row r="72" spans="5:7" x14ac:dyDescent="0.25">
      <c r="E72" s="37"/>
      <c r="G72" s="37"/>
    </row>
    <row r="73" spans="5:7" x14ac:dyDescent="0.25">
      <c r="E73" s="37"/>
      <c r="G73" s="37"/>
    </row>
    <row r="74" spans="5:7" x14ac:dyDescent="0.25">
      <c r="E74" s="37"/>
      <c r="G74" s="37"/>
    </row>
    <row r="75" spans="5:7" x14ac:dyDescent="0.25">
      <c r="E75" s="37"/>
      <c r="G75" s="37"/>
    </row>
    <row r="76" spans="5:7" x14ac:dyDescent="0.25">
      <c r="E76" s="37"/>
      <c r="G76" s="37"/>
    </row>
    <row r="77" spans="5:7" x14ac:dyDescent="0.25">
      <c r="E77" s="37"/>
      <c r="G77" s="37"/>
    </row>
    <row r="78" spans="5:7" x14ac:dyDescent="0.25">
      <c r="E78" s="37"/>
      <c r="G78" s="37"/>
    </row>
    <row r="79" spans="5:7" x14ac:dyDescent="0.25">
      <c r="E79" s="37"/>
      <c r="G79" s="37"/>
    </row>
    <row r="80" spans="5:7" x14ac:dyDescent="0.25">
      <c r="E80" s="37"/>
      <c r="G80" s="37"/>
    </row>
    <row r="81" spans="5:7" x14ac:dyDescent="0.25">
      <c r="E81" s="37"/>
      <c r="G81" s="37"/>
    </row>
    <row r="82" spans="5:7" x14ac:dyDescent="0.25">
      <c r="E82" s="37"/>
      <c r="G82" s="37"/>
    </row>
    <row r="83" spans="5:7" x14ac:dyDescent="0.25">
      <c r="E83" s="37"/>
      <c r="G83" s="37"/>
    </row>
    <row r="84" spans="5:7" x14ac:dyDescent="0.25">
      <c r="E84" s="37"/>
      <c r="G84" s="37"/>
    </row>
    <row r="85" spans="5:7" x14ac:dyDescent="0.25">
      <c r="G85" s="37"/>
    </row>
    <row r="86" spans="5:7" x14ac:dyDescent="0.25">
      <c r="G86" s="37"/>
    </row>
    <row r="87" spans="5:7" x14ac:dyDescent="0.25">
      <c r="G87" s="37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2021-04-28T12:41:41Z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